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30" activeTab="0"/>
  </bookViews>
  <sheets>
    <sheet name="Задача" sheetId="1" r:id="rId1"/>
    <sheet name="Умозаключение" sheetId="2" r:id="rId2"/>
    <sheet name="Ответы" sheetId="3" state="hidden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<sst xmlns="http://schemas.openxmlformats.org/spreadsheetml/2006/main" count="22" uniqueCount="20">
  <si>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Общий балл</t>
  </si>
  <si>
    <t>Итого:</t>
  </si>
  <si>
    <t>Всего:</t>
  </si>
  <si>
    <t xml:space="preserve">  Имя</t>
  </si>
  <si>
    <t xml:space="preserve"> Профессия</t>
  </si>
  <si>
    <t>Задача</t>
  </si>
  <si>
    <t>Ваш результат         за 1 задание</t>
  </si>
  <si>
    <t>Умозаключение</t>
  </si>
  <si>
    <t xml:space="preserve">1) </t>
  </si>
  <si>
    <t>2)</t>
  </si>
  <si>
    <t>Не могут работать на тракторе</t>
  </si>
  <si>
    <t>3)</t>
  </si>
  <si>
    <t>Не могут работать на комбайне</t>
  </si>
  <si>
    <t>Могут работать  и на тракторе, и на комбайне</t>
  </si>
  <si>
    <t xml:space="preserve">4) </t>
  </si>
  <si>
    <t>Могут работать только на тракторе</t>
  </si>
  <si>
    <t>5)</t>
  </si>
  <si>
    <t>Могут работать только на комбайне</t>
  </si>
  <si>
    <t>К следующему заданию</t>
  </si>
  <si>
    <t>Упорядочивание "Кто в каком доме живет?"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</si>
</sst>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2"/>
      <color indexed="60"/>
      <name val="Book Antiqua"/>
      <family val="1"/>
    </font>
    <font>
      <sz val="48"/>
      <color indexed="60"/>
      <name val="Bookman Old Style"/>
      <family val="1"/>
    </font>
    <font>
      <b/>
      <i/>
      <sz val="28"/>
      <color indexed="16"/>
      <name val="Book Antiqua"/>
      <family val="1"/>
    </font>
    <font>
      <sz val="72"/>
      <color indexed="10"/>
      <name val="Bookman Old Style"/>
      <family val="1"/>
    </font>
    <font>
      <i/>
      <sz val="14"/>
      <color indexed="8"/>
      <name val="Bookman Old Style"/>
      <family val="1"/>
    </font>
    <font>
      <b/>
      <sz val="20"/>
      <color indexed="8"/>
      <name val="Calibri"/>
      <family val="2"/>
    </font>
    <font>
      <b/>
      <i/>
      <sz val="16"/>
      <color indexed="8"/>
      <name val="Bookman Old Style"/>
      <family val="1"/>
    </font>
    <font>
      <u val="single"/>
      <sz val="9.9"/>
      <color indexed="12"/>
      <name val="Calibri"/>
      <family val="2"/>
    </font>
    <font>
      <b/>
      <i/>
      <sz val="20"/>
      <color indexed="58"/>
      <name val="Bookman Old Style"/>
      <family val="1"/>
    </font>
    <font>
      <b/>
      <i/>
      <sz val="22"/>
      <color indexed="18"/>
      <name val="Bookman Old Style"/>
      <family val="1"/>
    </font>
    <font>
      <sz val="2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6"/>
      <color indexed="8"/>
      <name val="Bookman Old Style"/>
      <family val="1"/>
    </font>
    <font>
      <i/>
      <sz val="12"/>
      <color indexed="8"/>
      <name val="Bookman Old Style"/>
      <family val="1"/>
    </font>
    <font>
      <b/>
      <sz val="16"/>
      <color indexed="8"/>
      <name val="Calibri"/>
      <family val="2"/>
    </font>
    <font>
      <b/>
      <sz val="4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2"/>
      <color rgb="FFC00000"/>
      <name val="Book Antiqua"/>
      <family val="1"/>
    </font>
    <font>
      <i/>
      <sz val="14"/>
      <color rgb="FF000000"/>
      <name val="Bookman Old Style"/>
      <family val="1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b/>
      <i/>
      <sz val="20"/>
      <color rgb="FF003300"/>
      <name val="Bookman Old Style"/>
      <family val="1"/>
    </font>
    <font>
      <b/>
      <i/>
      <sz val="16"/>
      <color theme="1"/>
      <name val="Bookman Old Style"/>
      <family val="1"/>
    </font>
    <font>
      <b/>
      <i/>
      <sz val="22"/>
      <color rgb="FF000099"/>
      <name val="Bookman Old Style"/>
      <family val="1"/>
    </font>
    <font>
      <sz val="48"/>
      <color rgb="FFC00000"/>
      <name val="Bookman Old Style"/>
      <family val="1"/>
    </font>
    <font>
      <b/>
      <i/>
      <sz val="28"/>
      <color theme="5" tint="-0.4999699890613556"/>
      <name val="Book Antiqua"/>
      <family val="1"/>
    </font>
    <font>
      <sz val="72"/>
      <color rgb="FFFF0000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D9FF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rgb="FFFFE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88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thin">
        <color rgb="FF000099"/>
      </left>
      <right/>
      <top style="thin">
        <color rgb="FF000099"/>
      </top>
      <bottom style="thin">
        <color rgb="FF000099"/>
      </bottom>
    </border>
    <border>
      <left/>
      <right style="thin">
        <color rgb="FF000099"/>
      </right>
      <top style="thin">
        <color rgb="FF000099"/>
      </top>
      <bottom style="thin">
        <color rgb="FF00009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51" fillId="34" borderId="0" xfId="0" applyFont="1" applyFill="1" applyAlignment="1">
      <alignment/>
    </xf>
    <xf numFmtId="0" fontId="51" fillId="34" borderId="0" xfId="0" applyFont="1" applyFill="1" applyAlignment="1">
      <alignment horizontal="right"/>
    </xf>
    <xf numFmtId="0" fontId="0" fillId="0" borderId="12" xfId="0" applyBorder="1" applyAlignment="1">
      <alignment/>
    </xf>
    <xf numFmtId="0" fontId="52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54" fillId="35" borderId="13" xfId="42" applyFont="1" applyFill="1" applyBorder="1" applyAlignment="1" applyProtection="1">
      <alignment horizontal="center" wrapText="1"/>
      <protection locked="0"/>
    </xf>
    <xf numFmtId="0" fontId="54" fillId="35" borderId="14" xfId="42" applyFont="1" applyFill="1" applyBorder="1" applyAlignment="1" applyProtection="1">
      <alignment horizontal="center" wrapText="1"/>
      <protection locked="0"/>
    </xf>
    <xf numFmtId="0" fontId="54" fillId="35" borderId="15" xfId="42" applyFont="1" applyFill="1" applyBorder="1" applyAlignment="1" applyProtection="1">
      <alignment horizontal="center" wrapText="1"/>
      <protection locked="0"/>
    </xf>
    <xf numFmtId="0" fontId="54" fillId="35" borderId="16" xfId="42" applyFont="1" applyFill="1" applyBorder="1" applyAlignment="1" applyProtection="1">
      <alignment horizontal="center" wrapText="1"/>
      <protection locked="0"/>
    </xf>
    <xf numFmtId="0" fontId="54" fillId="35" borderId="17" xfId="42" applyFont="1" applyFill="1" applyBorder="1" applyAlignment="1" applyProtection="1">
      <alignment horizontal="center" wrapText="1"/>
      <protection locked="0"/>
    </xf>
    <xf numFmtId="0" fontId="54" fillId="35" borderId="18" xfId="42" applyFont="1" applyFill="1" applyBorder="1" applyAlignment="1" applyProtection="1">
      <alignment horizontal="center" wrapText="1"/>
      <protection locked="0"/>
    </xf>
    <xf numFmtId="0" fontId="55" fillId="33" borderId="19" xfId="0" applyFont="1" applyFill="1" applyBorder="1" applyAlignment="1" applyProtection="1">
      <alignment horizontal="center"/>
      <protection locked="0"/>
    </xf>
    <xf numFmtId="0" fontId="55" fillId="33" borderId="20" xfId="0" applyFont="1" applyFill="1" applyBorder="1" applyAlignment="1" applyProtection="1">
      <alignment horizontal="center"/>
      <protection locked="0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50" fillId="36" borderId="0" xfId="0" applyFont="1" applyFill="1" applyAlignment="1" applyProtection="1">
      <alignment horizontal="center" vertical="center" wrapText="1"/>
      <protection hidden="1"/>
    </xf>
    <xf numFmtId="0" fontId="57" fillId="37" borderId="0" xfId="0" applyFont="1" applyFill="1" applyAlignment="1" applyProtection="1">
      <alignment horizontal="center" vertical="center"/>
      <protection hidden="1"/>
    </xf>
    <xf numFmtId="0" fontId="58" fillId="33" borderId="0" xfId="0" applyFont="1" applyFill="1" applyAlignment="1" applyProtection="1">
      <alignment horizontal="center" vertical="center" wrapText="1"/>
      <protection hidden="1"/>
    </xf>
    <xf numFmtId="0" fontId="59" fillId="38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57150</xdr:rowOff>
    </xdr:from>
    <xdr:to>
      <xdr:col>17</xdr:col>
      <xdr:colOff>542925</xdr:colOff>
      <xdr:row>12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3400" y="600075"/>
          <a:ext cx="11734800" cy="2266950"/>
        </a:xfrm>
        <a:prstGeom prst="rect">
          <a:avLst/>
        </a:prstGeom>
        <a:solidFill>
          <a:srgbClr val="FFE3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На одной улице стоят в ряд 4 дома, в которых живут 4 человека: Алексей, Егор, Виктор и Михаил. Известно, что у них у всех разные профессии: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пекарь, слесарь, химик и физик, но неизвестно, кто какой и неизвестно, кто в каком доме живет. Однако известно, что: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1) у физика два соседа;      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5) Алексей живет левее физика;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2) химик живет левее пекаря;    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6) Виктор не пекарь;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3) слесарь живет с краю у леса;    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7) Михаил живет рядом с химиком;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4) химик живет рядом со слесарем;   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8) Виктор живет рядом со слесарем.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Определите, кто кем работает и где живет.</a:t>
          </a:r>
        </a:p>
      </xdr:txBody>
    </xdr:sp>
    <xdr:clientData/>
  </xdr:twoCellAnchor>
  <xdr:twoCellAnchor editAs="oneCell">
    <xdr:from>
      <xdr:col>2</xdr:col>
      <xdr:colOff>333375</xdr:colOff>
      <xdr:row>13</xdr:row>
      <xdr:rowOff>76200</xdr:rowOff>
    </xdr:from>
    <xdr:to>
      <xdr:col>4</xdr:col>
      <xdr:colOff>771525</xdr:colOff>
      <xdr:row>20</xdr:row>
      <xdr:rowOff>38100</xdr:rowOff>
    </xdr:to>
    <xdr:pic>
      <xdr:nvPicPr>
        <xdr:cNvPr id="2" name="Picture 1" descr="dachnie-domi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114675"/>
          <a:ext cx="1685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66675</xdr:rowOff>
    </xdr:from>
    <xdr:to>
      <xdr:col>13</xdr:col>
      <xdr:colOff>895350</xdr:colOff>
      <xdr:row>20</xdr:row>
      <xdr:rowOff>28575</xdr:rowOff>
    </xdr:to>
    <xdr:pic>
      <xdr:nvPicPr>
        <xdr:cNvPr id="3" name="irc_mi" descr="http://verin-sad.ru/wp-content/uploads/2013/02/маленькие-дачные-домики51.jpg"/>
        <xdr:cNvPicPr preferRelativeResize="1">
          <a:picLocks noChangeAspect="1"/>
        </xdr:cNvPicPr>
      </xdr:nvPicPr>
      <xdr:blipFill>
        <a:blip r:embed="rId2"/>
        <a:srcRect l="11358" t="6686" r="20486" b="9725"/>
        <a:stretch>
          <a:fillRect/>
        </a:stretch>
      </xdr:blipFill>
      <xdr:spPr>
        <a:xfrm>
          <a:off x="8039100" y="3105150"/>
          <a:ext cx="1847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13</xdr:row>
      <xdr:rowOff>104775</xdr:rowOff>
    </xdr:from>
    <xdr:to>
      <xdr:col>8</xdr:col>
      <xdr:colOff>19050</xdr:colOff>
      <xdr:row>20</xdr:row>
      <xdr:rowOff>28575</xdr:rowOff>
    </xdr:to>
    <xdr:pic>
      <xdr:nvPicPr>
        <xdr:cNvPr id="4" name="Picture 5" descr="http://verin-sad.ru/wp-content/uploads/2013/02/%D0%BC%D0%B0%D0%BB%D0%B5%D0%BD%D1%8C%D0%BA%D0%B8%D0%B5-%D0%B4%D0%B0%D1%87%D0%BD%D1%8B%D0%B5-%D0%B4%D0%BE%D0%BC%D0%B8%D0%BA%D0%B8.jpg"/>
        <xdr:cNvPicPr preferRelativeResize="1">
          <a:picLocks noChangeAspect="1"/>
        </xdr:cNvPicPr>
      </xdr:nvPicPr>
      <xdr:blipFill>
        <a:blip r:embed="rId3"/>
        <a:srcRect l="8776" t="1878" r="8776" b="13096"/>
        <a:stretch>
          <a:fillRect/>
        </a:stretch>
      </xdr:blipFill>
      <xdr:spPr>
        <a:xfrm>
          <a:off x="4143375" y="3143250"/>
          <a:ext cx="1657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13</xdr:row>
      <xdr:rowOff>114300</xdr:rowOff>
    </xdr:from>
    <xdr:to>
      <xdr:col>11</xdr:col>
      <xdr:colOff>9525</xdr:colOff>
      <xdr:row>20</xdr:row>
      <xdr:rowOff>38100</xdr:rowOff>
    </xdr:to>
    <xdr:pic>
      <xdr:nvPicPr>
        <xdr:cNvPr id="5" name="Picture 6" descr="http://verin-sad.ru/wp-content/uploads/2013/02/%D0%BC%D0%B0%D0%BB%D0%B5%D0%BD%D1%8C%D0%BA%D0%B8%D0%B5-%D0%B4%D0%B0%D1%87%D0%BD%D1%8B%D0%B5-%D0%B4%D0%BE%D0%BC%D0%B8%D0%BA%D0%B8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3152775"/>
          <a:ext cx="1685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0</xdr:rowOff>
    </xdr:from>
    <xdr:to>
      <xdr:col>9</xdr:col>
      <xdr:colOff>190500</xdr:colOff>
      <xdr:row>13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742950"/>
          <a:ext cx="6362700" cy="19335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37 школьников из ученической производственной бригады изъявили желание летом работать на уборке зерновых. Каждый из них имеет право для работы на тракторе или на комбайне,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а некоторые могут работать и на тракторе, и на комбайне. Известно, что трактором хорошо овладели 23 человека, а комбайном - 31 человек. 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Сколько школьников: 
</a:t>
          </a:r>
        </a:p>
      </xdr:txBody>
    </xdr:sp>
    <xdr:clientData/>
  </xdr:twoCellAnchor>
  <xdr:twoCellAnchor>
    <xdr:from>
      <xdr:col>10</xdr:col>
      <xdr:colOff>104775</xdr:colOff>
      <xdr:row>1</xdr:row>
      <xdr:rowOff>342900</xdr:rowOff>
    </xdr:from>
    <xdr:to>
      <xdr:col>16</xdr:col>
      <xdr:colOff>209550</xdr:colOff>
      <xdr:row>17</xdr:row>
      <xdr:rowOff>19050</xdr:rowOff>
    </xdr:to>
    <xdr:grpSp>
      <xdr:nvGrpSpPr>
        <xdr:cNvPr id="2" name="Группа 13"/>
        <xdr:cNvGrpSpPr>
          <a:grpSpLocks/>
        </xdr:cNvGrpSpPr>
      </xdr:nvGrpSpPr>
      <xdr:grpSpPr>
        <a:xfrm>
          <a:off x="6791325" y="533400"/>
          <a:ext cx="4210050" cy="3219450"/>
          <a:chOff x="7077075" y="533400"/>
          <a:chExt cx="4086225" cy="3219450"/>
        </a:xfrm>
        <a:solidFill>
          <a:srgbClr val="FFFFFF"/>
        </a:solidFill>
      </xdr:grpSpPr>
      <xdr:grpSp>
        <xdr:nvGrpSpPr>
          <xdr:cNvPr id="3" name="Группа 10"/>
          <xdr:cNvGrpSpPr>
            <a:grpSpLocks/>
          </xdr:cNvGrpSpPr>
        </xdr:nvGrpSpPr>
        <xdr:grpSpPr>
          <a:xfrm>
            <a:off x="7077075" y="533400"/>
            <a:ext cx="4086225" cy="3219450"/>
            <a:chOff x="7896225" y="657225"/>
            <a:chExt cx="4086225" cy="3219450"/>
          </a:xfrm>
          <a:solidFill>
            <a:srgbClr val="FFFFFF"/>
          </a:solidFill>
        </xdr:grpSpPr>
        <xdr:sp>
          <xdr:nvSpPr>
            <xdr:cNvPr id="4" name="Овал 2"/>
            <xdr:cNvSpPr>
              <a:spLocks/>
            </xdr:cNvSpPr>
          </xdr:nvSpPr>
          <xdr:spPr>
            <a:xfrm>
              <a:off x="7896225" y="724029"/>
              <a:ext cx="2333234" cy="2276151"/>
            </a:xfrm>
            <a:prstGeom prst="ellipse">
              <a:avLst/>
            </a:prstGeom>
            <a:solidFill>
              <a:srgbClr val="DCE6F2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Овал 3"/>
            <xdr:cNvSpPr>
              <a:spLocks/>
            </xdr:cNvSpPr>
          </xdr:nvSpPr>
          <xdr:spPr>
            <a:xfrm>
              <a:off x="9553189" y="657225"/>
              <a:ext cx="2429261" cy="2295468"/>
            </a:xfrm>
            <a:prstGeom prst="ellipse">
              <a:avLst/>
            </a:prstGeom>
            <a:solidFill>
              <a:srgbClr val="E46C0A">
                <a:alpha val="17000"/>
              </a:srgbClr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6" name="cboxPhoto" descr="http://www.fendt.com/ru/images/Fendt_5160V_007_1024x768_rdax_800x600_80.jpg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203713" y="812563"/>
              <a:ext cx="1366842" cy="1072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" descr="http://www.ariesgps.com.ua/../userfiles/image/combayn_min.jp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15045" y="751394"/>
              <a:ext cx="1514968" cy="10487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8343667" y="1914420"/>
              <a:ext cx="1037901" cy="6479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23 человека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420490" y="1876592"/>
              <a:ext cx="1037901" cy="6479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31 человек</a:t>
              </a:r>
            </a:p>
          </xdr:txBody>
        </xdr:sp>
        <xdr:sp>
          <xdr:nvSpPr>
            <xdr:cNvPr id="10" name="TextBox 9"/>
            <xdr:cNvSpPr txBox="1">
              <a:spLocks noChangeArrowheads="1"/>
            </xdr:cNvSpPr>
          </xdr:nvSpPr>
          <xdr:spPr>
            <a:xfrm>
              <a:off x="9667604" y="1457258"/>
              <a:ext cx="438248" cy="6479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4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?</a:t>
              </a:r>
            </a:p>
          </xdr:txBody>
        </xdr:sp>
        <xdr:sp>
          <xdr:nvSpPr>
            <xdr:cNvPr id="11" name="TextBox 12"/>
            <xdr:cNvSpPr txBox="1">
              <a:spLocks noChangeArrowheads="1"/>
            </xdr:cNvSpPr>
          </xdr:nvSpPr>
          <xdr:spPr>
            <a:xfrm>
              <a:off x="8715513" y="3504829"/>
              <a:ext cx="2381248" cy="3718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37 школьника</a:t>
              </a:r>
            </a:p>
          </xdr:txBody>
        </xdr:sp>
      </xdr:grpSp>
      <xdr:sp>
        <xdr:nvSpPr>
          <xdr:cNvPr id="12" name="Левая фигурная скобка 11"/>
          <xdr:cNvSpPr>
            <a:spLocks/>
          </xdr:cNvSpPr>
        </xdr:nvSpPr>
        <xdr:spPr>
          <a:xfrm rot="16200000">
            <a:off x="7686944" y="2914988"/>
            <a:ext cx="2771482" cy="428992"/>
          </a:xfrm>
          <a:prstGeom prst="leftBrace">
            <a:avLst>
              <a:gd name="adj" fmla="val -44129"/>
            </a:avLst>
          </a:prstGeom>
          <a:noFill/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S388"/>
  <sheetViews>
    <sheetView tabSelected="1" zoomScale="87" zoomScaleNormal="87" zoomScalePageLayoutView="0" workbookViewId="0" topLeftCell="A1">
      <selection activeCell="G23" sqref="G23:H23"/>
    </sheetView>
  </sheetViews>
  <sheetFormatPr defaultColWidth="9.140625" defaultRowHeight="15"/>
  <cols>
    <col min="1" max="1" width="15.00390625" style="0" customWidth="1"/>
    <col min="2" max="2" width="11.7109375" style="0" customWidth="1"/>
    <col min="3" max="3" width="5.00390625" style="0" customWidth="1"/>
    <col min="4" max="4" width="13.7109375" style="0" customWidth="1"/>
    <col min="5" max="5" width="11.7109375" style="0" customWidth="1"/>
    <col min="6" max="6" width="4.57421875" style="0" customWidth="1"/>
    <col min="7" max="7" width="13.421875" style="0" customWidth="1"/>
    <col min="8" max="8" width="11.57421875" style="0" customWidth="1"/>
    <col min="9" max="9" width="4.28125" style="0" customWidth="1"/>
    <col min="10" max="10" width="13.28125" style="0" customWidth="1"/>
    <col min="11" max="11" width="10.421875" style="0" customWidth="1"/>
    <col min="12" max="12" width="5.8515625" style="0" customWidth="1"/>
    <col min="13" max="13" width="14.28125" style="0" customWidth="1"/>
    <col min="14" max="14" width="13.57421875" style="0" customWidth="1"/>
  </cols>
  <sheetData>
    <row r="1" spans="1:71" ht="14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28.5">
      <c r="A2" s="12"/>
      <c r="B2" s="13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18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29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7" t="s">
        <v>18</v>
      </c>
      <c r="T12" s="18"/>
      <c r="U12" s="18"/>
      <c r="V12" s="19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29.2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0"/>
      <c r="T13" s="21"/>
      <c r="U13" s="21"/>
      <c r="V13" s="2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7" t="s">
        <v>6</v>
      </c>
      <c r="Q16" s="27"/>
      <c r="R16" s="2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7"/>
      <c r="Q17" s="27"/>
      <c r="R17" s="27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7"/>
      <c r="Q18" s="27"/>
      <c r="R18" s="27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7"/>
      <c r="Q19" s="27"/>
      <c r="R19" s="2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7"/>
      <c r="Q20" s="27"/>
      <c r="R20" s="2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7"/>
      <c r="Q21" s="27"/>
      <c r="R21" s="2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7"/>
      <c r="Q22" s="27"/>
      <c r="R22" s="2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27" customHeight="1">
      <c r="A23" s="25" t="s">
        <v>3</v>
      </c>
      <c r="B23" s="25"/>
      <c r="C23" s="3"/>
      <c r="D23" s="23"/>
      <c r="E23" s="24"/>
      <c r="F23" s="14"/>
      <c r="G23" s="23"/>
      <c r="H23" s="24"/>
      <c r="I23" s="14"/>
      <c r="J23" s="23"/>
      <c r="K23" s="24"/>
      <c r="L23" s="14"/>
      <c r="M23" s="23"/>
      <c r="N23" s="24"/>
      <c r="O23" s="3"/>
      <c r="P23" s="28">
        <f>Ответы!C9</f>
        <v>0</v>
      </c>
      <c r="Q23" s="28"/>
      <c r="R23" s="28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15" customHeight="1">
      <c r="A24" s="11"/>
      <c r="B24" s="11"/>
      <c r="C24" s="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3"/>
      <c r="P24" s="28"/>
      <c r="Q24" s="28"/>
      <c r="R24" s="28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ht="28.5" customHeight="1">
      <c r="A25" s="26" t="s">
        <v>4</v>
      </c>
      <c r="B25" s="26"/>
      <c r="C25" s="3"/>
      <c r="D25" s="23"/>
      <c r="E25" s="24"/>
      <c r="F25" s="14"/>
      <c r="G25" s="23"/>
      <c r="H25" s="24"/>
      <c r="I25" s="14"/>
      <c r="J25" s="23"/>
      <c r="K25" s="24"/>
      <c r="L25" s="14"/>
      <c r="M25" s="23"/>
      <c r="N25" s="24"/>
      <c r="O25" s="3"/>
      <c r="P25" s="28"/>
      <c r="Q25" s="28"/>
      <c r="R25" s="28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ht="26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24" customHeight="1">
      <c r="A27" s="3"/>
      <c r="B27" s="3"/>
      <c r="C27" s="3"/>
      <c r="D27" s="3"/>
      <c r="E27" s="3"/>
      <c r="F27" s="3"/>
      <c r="G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ht="28.5" customHeight="1">
      <c r="A28" s="3"/>
      <c r="B28" s="3"/>
      <c r="C28" s="3"/>
      <c r="D28" s="3"/>
      <c r="E28" s="3"/>
      <c r="F28" s="3"/>
      <c r="G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28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</sheetData>
  <sheetProtection password="CF7C" sheet="1" objects="1" scenarios="1" selectLockedCells="1"/>
  <mergeCells count="13">
    <mergeCell ref="G23:H23"/>
    <mergeCell ref="G25:H25"/>
    <mergeCell ref="A23:B23"/>
    <mergeCell ref="A25:B25"/>
    <mergeCell ref="D23:E23"/>
    <mergeCell ref="D25:E25"/>
    <mergeCell ref="S12:V13"/>
    <mergeCell ref="J23:K23"/>
    <mergeCell ref="J25:K25"/>
    <mergeCell ref="M23:N23"/>
    <mergeCell ref="M25:N25"/>
    <mergeCell ref="P16:R22"/>
    <mergeCell ref="P23:R25"/>
  </mergeCells>
  <hyperlinks>
    <hyperlink ref="S12:V13" location="Умозаключение!A1" display="К следующему заданию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00000"/>
  </sheetPr>
  <dimension ref="A1:CC125"/>
  <sheetViews>
    <sheetView zoomScale="89" zoomScaleNormal="89" zoomScalePageLayoutView="0" workbookViewId="0" topLeftCell="A2">
      <selection activeCell="I17" sqref="I17"/>
    </sheetView>
  </sheetViews>
  <sheetFormatPr defaultColWidth="9.140625" defaultRowHeight="15"/>
  <cols>
    <col min="1" max="1" width="7.140625" style="0" customWidth="1"/>
    <col min="7" max="7" width="14.00390625" style="0" customWidth="1"/>
    <col min="8" max="8" width="15.28125" style="0" customWidth="1"/>
    <col min="9" max="9" width="13.28125" style="0" customWidth="1"/>
    <col min="10" max="10" width="4.8515625" style="0" customWidth="1"/>
    <col min="11" max="11" width="11.8515625" style="0" customWidth="1"/>
    <col min="12" max="12" width="13.140625" style="0" customWidth="1"/>
  </cols>
  <sheetData>
    <row r="1" spans="1:8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</row>
    <row r="2" spans="1:81" ht="28.5">
      <c r="A2" s="5"/>
      <c r="B2" s="6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1:8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27.75" customHeight="1">
      <c r="A15" s="9" t="s">
        <v>8</v>
      </c>
      <c r="B15" s="8" t="s">
        <v>13</v>
      </c>
      <c r="C15" s="5"/>
      <c r="D15" s="5"/>
      <c r="E15" s="5"/>
      <c r="F15" s="5"/>
      <c r="G15" s="5"/>
      <c r="H15" s="5"/>
      <c r="I15" s="1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15">
      <c r="A16" s="7"/>
      <c r="B16" s="5"/>
      <c r="C16" s="5"/>
      <c r="D16" s="5"/>
      <c r="E16" s="5"/>
      <c r="F16" s="5"/>
      <c r="G16" s="5"/>
      <c r="H16" s="5"/>
      <c r="I16" s="1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27.75" customHeight="1">
      <c r="A17" s="9" t="s">
        <v>9</v>
      </c>
      <c r="B17" s="8" t="s">
        <v>10</v>
      </c>
      <c r="C17" s="5"/>
      <c r="D17" s="5"/>
      <c r="E17" s="5"/>
      <c r="F17" s="5"/>
      <c r="G17" s="5"/>
      <c r="H17" s="5"/>
      <c r="I17" s="1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15">
      <c r="A18" s="7"/>
      <c r="B18" s="5"/>
      <c r="C18" s="5"/>
      <c r="D18" s="5"/>
      <c r="E18" s="5"/>
      <c r="F18" s="5"/>
      <c r="G18" s="5"/>
      <c r="H18" s="5"/>
      <c r="I18" s="1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27.75" customHeight="1">
      <c r="A19" s="9" t="s">
        <v>11</v>
      </c>
      <c r="B19" s="8" t="s">
        <v>12</v>
      </c>
      <c r="C19" s="5"/>
      <c r="D19" s="5"/>
      <c r="E19" s="5"/>
      <c r="F19" s="5"/>
      <c r="G19" s="5"/>
      <c r="H19" s="5"/>
      <c r="I19" s="1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15" customHeight="1">
      <c r="A20" s="7"/>
      <c r="B20" s="5"/>
      <c r="C20" s="5"/>
      <c r="D20" s="5"/>
      <c r="E20" s="5"/>
      <c r="F20" s="5"/>
      <c r="G20" s="5"/>
      <c r="H20" s="5"/>
      <c r="I20" s="16"/>
      <c r="J20" s="5"/>
      <c r="K20" s="5"/>
      <c r="L20" s="29" t="s">
        <v>0</v>
      </c>
      <c r="M20" s="29"/>
      <c r="N20" s="29"/>
      <c r="O20" s="30">
        <f>Ответы!C13</f>
        <v>0</v>
      </c>
      <c r="P20" s="30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27.75" customHeight="1">
      <c r="A21" s="9" t="s">
        <v>14</v>
      </c>
      <c r="B21" s="8" t="s">
        <v>15</v>
      </c>
      <c r="C21" s="5"/>
      <c r="D21" s="5"/>
      <c r="E21" s="5"/>
      <c r="F21" s="5"/>
      <c r="G21" s="5"/>
      <c r="H21" s="5"/>
      <c r="I21" s="15"/>
      <c r="J21" s="5"/>
      <c r="K21" s="5"/>
      <c r="L21" s="29"/>
      <c r="M21" s="29"/>
      <c r="N21" s="29"/>
      <c r="O21" s="30"/>
      <c r="P21" s="30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15" customHeight="1">
      <c r="A22" s="7"/>
      <c r="B22" s="5"/>
      <c r="C22" s="5"/>
      <c r="D22" s="5"/>
      <c r="E22" s="5"/>
      <c r="F22" s="5"/>
      <c r="G22" s="5"/>
      <c r="H22" s="5"/>
      <c r="I22" s="16"/>
      <c r="J22" s="5"/>
      <c r="K22" s="5"/>
      <c r="L22" s="29"/>
      <c r="M22" s="29"/>
      <c r="N22" s="29"/>
      <c r="O22" s="30"/>
      <c r="P22" s="30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27.75" customHeight="1">
      <c r="A23" s="9" t="s">
        <v>16</v>
      </c>
      <c r="B23" s="8" t="s">
        <v>17</v>
      </c>
      <c r="C23" s="5"/>
      <c r="D23" s="5"/>
      <c r="E23" s="5"/>
      <c r="F23" s="5"/>
      <c r="G23" s="5"/>
      <c r="H23" s="5"/>
      <c r="I23" s="15"/>
      <c r="J23" s="5"/>
      <c r="K23" s="5"/>
      <c r="L23" s="29"/>
      <c r="M23" s="29"/>
      <c r="N23" s="29"/>
      <c r="O23" s="30"/>
      <c r="P23" s="30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29.25" customHeight="1">
      <c r="A27" s="5"/>
      <c r="B27" s="5"/>
      <c r="C27" s="5"/>
      <c r="D27" s="5"/>
      <c r="E27" s="5"/>
      <c r="F27" s="5"/>
      <c r="G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19.5" customHeight="1">
      <c r="A28" s="5"/>
      <c r="B28" s="5"/>
      <c r="C28" s="5"/>
      <c r="D28" s="5"/>
      <c r="E28" s="5"/>
      <c r="F28" s="5"/>
      <c r="G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38.25" customHeight="1">
      <c r="A29" s="5"/>
      <c r="B29" s="5"/>
      <c r="C29" s="5"/>
      <c r="D29" s="5"/>
      <c r="E29" s="5"/>
      <c r="F29" s="5"/>
      <c r="G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</sheetData>
  <sheetProtection password="CF7C" sheet="1" objects="1" scenarios="1" selectLockedCells="1"/>
  <mergeCells count="2">
    <mergeCell ref="L20:N23"/>
    <mergeCell ref="O20:P2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3"/>
  <sheetViews>
    <sheetView zoomScalePageLayoutView="0" workbookViewId="0" topLeftCell="A1">
      <selection activeCell="D16" sqref="D16"/>
    </sheetView>
  </sheetViews>
  <sheetFormatPr defaultColWidth="9.140625" defaultRowHeight="15"/>
  <sheetData>
    <row r="3" spans="2:6" ht="15">
      <c r="B3" s="31" t="s">
        <v>5</v>
      </c>
      <c r="C3" s="31"/>
      <c r="E3" s="31" t="s">
        <v>7</v>
      </c>
      <c r="F3" s="31"/>
    </row>
    <row r="4" spans="2:6" ht="15">
      <c r="B4">
        <f>IF(Задача!$D$23="Алексей",1,0)</f>
        <v>0</v>
      </c>
      <c r="C4">
        <f>IF(Задача!$D$25="слесарь",1,0)</f>
        <v>0</v>
      </c>
      <c r="F4">
        <f>IF(Умозаключение!I15=17,1,0)</f>
        <v>0</v>
      </c>
    </row>
    <row r="5" spans="2:6" ht="15">
      <c r="B5">
        <f>IF(Задача!G23="Виктор",1,0)</f>
        <v>0</v>
      </c>
      <c r="C5">
        <f>IF(Задача!G25="химик",1,0)</f>
        <v>0</v>
      </c>
      <c r="F5">
        <f>IF(Умозаключение!I17=14,1,0)</f>
        <v>0</v>
      </c>
    </row>
    <row r="6" spans="2:6" ht="15">
      <c r="B6">
        <f>IF(Задача!J23="Михаил",1,0)</f>
        <v>0</v>
      </c>
      <c r="C6">
        <f>IF(Задача!J25="физик",1,0)</f>
        <v>0</v>
      </c>
      <c r="F6">
        <f>IF(Умозаключение!I19=6,1,0)</f>
        <v>0</v>
      </c>
    </row>
    <row r="7" spans="2:6" ht="15">
      <c r="B7">
        <f>IF(Задача!M23="Егор",1,0)</f>
        <v>0</v>
      </c>
      <c r="C7">
        <f>IF(Задача!M25="пекарь",1,0)</f>
        <v>0</v>
      </c>
      <c r="F7">
        <f>IF(Умозаключение!I21=6,1,0)</f>
        <v>0</v>
      </c>
    </row>
    <row r="8" ht="15.75" thickBot="1">
      <c r="F8">
        <f>IF(Умозаключение!I23=14,1,0)</f>
        <v>0</v>
      </c>
    </row>
    <row r="9" spans="2:6" ht="15.75" thickBot="1">
      <c r="B9" t="s">
        <v>1</v>
      </c>
      <c r="C9" s="4">
        <f>SUM(B4:C7)</f>
        <v>0</v>
      </c>
      <c r="E9" t="s">
        <v>1</v>
      </c>
      <c r="F9" s="10">
        <f>SUM(F4:F8)</f>
        <v>0</v>
      </c>
    </row>
    <row r="12" ht="15.75" thickBot="1"/>
    <row r="13" spans="2:3" ht="15.75" thickBot="1">
      <c r="B13" s="1" t="s">
        <v>2</v>
      </c>
      <c r="C13" s="2">
        <f>C9+F9</f>
        <v>0</v>
      </c>
    </row>
  </sheetData>
  <sheetProtection/>
  <mergeCells count="2">
    <mergeCell ref="B3:C3"/>
    <mergeCell ref="E3:F3"/>
  </mergeCells>
  <printOptions/>
  <pageMargins left="0.7" right="0.7" top="0.75" bottom="0.75" header="0.3" footer="0.3"/>
  <pageSetup horizontalDpi="600" verticalDpi="600" orientation="portrait" paperSize="9" r:id="rId1"/>
  <ignoredErrors>
    <ignoredError sqref="B5:C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wandewer</dc:creator>
  <cp:keywords/>
  <dc:description/>
  <cp:lastModifiedBy>wandewer</cp:lastModifiedBy>
  <dcterms:created xsi:type="dcterms:W3CDTF">2013-04-11T19:38:39Z</dcterms:created>
  <dcterms:modified xsi:type="dcterms:W3CDTF">2018-11-04T12:09:13Z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